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0" yWindow="75" windowWidth="19200" windowHeight="12570" activeTab="2"/>
  </bookViews>
  <sheets>
    <sheet name="FY11 Summary of Survey Totals" sheetId="1" r:id="rId1"/>
    <sheet name="Priority Surveys" sheetId="2" r:id="rId2"/>
    <sheet name="State Discretionary Surveys" sheetId="3" r:id="rId3"/>
  </sheets>
  <definedNames>
    <definedName name="_xlnm.Print_Area" localSheetId="0">'FY11 Summary of Survey Totals'!$A$1:$F$34</definedName>
    <definedName name="_xlnm.Print_Area" localSheetId="1">'Priority Surveys'!$A$1:$S$33</definedName>
  </definedNames>
  <calcPr calcId="125725"/>
</workbook>
</file>

<file path=xl/calcChain.xml><?xml version="1.0" encoding="utf-8"?>
<calcChain xmlns="http://schemas.openxmlformats.org/spreadsheetml/2006/main">
  <c r="E4" i="1"/>
  <c r="E18"/>
  <c r="E19"/>
  <c r="F19"/>
  <c r="D4"/>
  <c r="D18"/>
  <c r="D19"/>
  <c r="F4"/>
  <c r="R28" i="2"/>
  <c r="Q28"/>
  <c r="K7"/>
  <c r="K6"/>
  <c r="K5"/>
  <c r="K4"/>
  <c r="K3"/>
  <c r="S28" i="3"/>
  <c r="R28"/>
  <c r="K4"/>
  <c r="K3"/>
</calcChain>
</file>

<file path=xl/comments1.xml><?xml version="1.0" encoding="utf-8"?>
<comments xmlns="http://schemas.openxmlformats.org/spreadsheetml/2006/main">
  <authors>
    <author>krondeau</author>
  </authors>
  <commentList>
    <comment ref="B2" authorId="0">
      <text>
        <r>
          <rPr>
            <b/>
            <sz val="10"/>
            <color indexed="81"/>
            <rFont val="Tahoma"/>
            <family val="2"/>
          </rPr>
          <t>krondeau:</t>
        </r>
        <r>
          <rPr>
            <sz val="10"/>
            <color indexed="81"/>
            <rFont val="Tahoma"/>
            <family val="2"/>
          </rPr>
          <t xml:space="preserve">
Use standard survey titles as seen in the guidlelines. Ensure work plan title matches titles listed here.</t>
        </r>
      </text>
    </comment>
    <comment ref="L2" authorId="0">
      <text>
        <r>
          <rPr>
            <b/>
            <sz val="10"/>
            <color indexed="81"/>
            <rFont val="Tahoma"/>
            <charset val="1"/>
          </rPr>
          <t>krondeau:</t>
        </r>
        <r>
          <rPr>
            <sz val="10"/>
            <color indexed="81"/>
            <rFont val="Tahoma"/>
            <charset val="1"/>
          </rPr>
          <t xml:space="preserve">
list the name of the trap from the PPQ approved survey methodology found in Appendix M</t>
        </r>
      </text>
    </comment>
    <comment ref="M2" authorId="0">
      <text>
        <r>
          <rPr>
            <b/>
            <sz val="10"/>
            <color indexed="81"/>
            <rFont val="Tahoma"/>
            <charset val="1"/>
          </rPr>
          <t xml:space="preserve">krondeau:
</t>
        </r>
        <r>
          <rPr>
            <sz val="10"/>
            <color indexed="81"/>
            <rFont val="Tahoma"/>
            <family val="2"/>
          </rPr>
          <t xml:space="preserve">list the name of the lure from the PPQ approved survey methodology found in Appendix M
</t>
        </r>
      </text>
    </comment>
    <comment ref="N2" authorId="0">
      <text>
        <r>
          <rPr>
            <b/>
            <sz val="10"/>
            <color indexed="81"/>
            <rFont val="Tahoma"/>
            <family val="2"/>
          </rPr>
          <t>krondeau:</t>
        </r>
        <r>
          <rPr>
            <sz val="10"/>
            <color indexed="81"/>
            <rFont val="Tahoma"/>
            <family val="2"/>
          </rPr>
          <t xml:space="preserve">
Do in state resources exist?</t>
        </r>
      </text>
    </comment>
    <comment ref="O2" authorId="0">
      <text>
        <r>
          <rPr>
            <b/>
            <sz val="10"/>
            <color indexed="81"/>
            <rFont val="Tahoma"/>
            <charset val="1"/>
          </rPr>
          <t xml:space="preserve">krondeau: 
</t>
        </r>
        <r>
          <rPr>
            <sz val="10"/>
            <color indexed="81"/>
            <rFont val="Tahoma"/>
            <family val="2"/>
          </rPr>
          <t>List the person's name and affiliation. For example: John Smith; State University</t>
        </r>
        <r>
          <rPr>
            <sz val="10"/>
            <color indexed="81"/>
            <rFont val="Tahoma"/>
            <charset val="1"/>
          </rPr>
          <t xml:space="preserve">
</t>
        </r>
      </text>
    </comment>
    <comment ref="P2" authorId="0">
      <text>
        <r>
          <rPr>
            <b/>
            <sz val="10"/>
            <color indexed="81"/>
            <rFont val="Tahoma"/>
            <charset val="1"/>
          </rPr>
          <t xml:space="preserve">krondeau: 
</t>
        </r>
        <r>
          <rPr>
            <sz val="10"/>
            <color indexed="81"/>
            <rFont val="Tahoma"/>
            <family val="2"/>
          </rPr>
          <t>Answer yes only if assistance needed is other than final confirmation</t>
        </r>
        <r>
          <rPr>
            <sz val="10"/>
            <color indexed="81"/>
            <rFont val="Tahoma"/>
            <charset val="1"/>
          </rPr>
          <t xml:space="preserve">
</t>
        </r>
      </text>
    </comment>
    <comment ref="Q2" authorId="0">
      <text>
        <r>
          <rPr>
            <b/>
            <sz val="10"/>
            <color indexed="81"/>
            <rFont val="Tahoma"/>
            <charset val="1"/>
          </rPr>
          <t>krondeau:</t>
        </r>
        <r>
          <rPr>
            <sz val="10"/>
            <color indexed="81"/>
            <rFont val="Tahoma"/>
            <charset val="1"/>
          </rPr>
          <t xml:space="preserve">
Please be specific as to what type of assistance is needed. For example: assistance with screening or screening aides.</t>
        </r>
      </text>
    </comment>
    <comment ref="S2" authorId="0">
      <text>
        <r>
          <rPr>
            <b/>
            <sz val="10"/>
            <color indexed="81"/>
            <rFont val="Tahoma"/>
            <family val="2"/>
          </rPr>
          <t>krondeau:</t>
        </r>
        <r>
          <rPr>
            <sz val="10"/>
            <color indexed="81"/>
            <rFont val="Tahoma"/>
            <family val="2"/>
          </rPr>
          <t xml:space="preserve">
Although not required state cost share information is requested.</t>
        </r>
      </text>
    </comment>
  </commentList>
</comments>
</file>

<file path=xl/comments2.xml><?xml version="1.0" encoding="utf-8"?>
<comments xmlns="http://schemas.openxmlformats.org/spreadsheetml/2006/main">
  <authors>
    <author>krondeau</author>
  </authors>
  <commentList>
    <comment ref="B2" authorId="0">
      <text>
        <r>
          <rPr>
            <b/>
            <sz val="10"/>
            <color indexed="81"/>
            <rFont val="Tahoma"/>
            <family val="2"/>
          </rPr>
          <t>krondeau:</t>
        </r>
        <r>
          <rPr>
            <sz val="10"/>
            <color indexed="81"/>
            <rFont val="Tahoma"/>
            <family val="2"/>
          </rPr>
          <t xml:space="preserve">
Use standard survey titles as seen in the guidlelines. Ensure work plan title matches titles listed here.</t>
        </r>
      </text>
    </comment>
    <comment ref="N2" authorId="0">
      <text>
        <r>
          <rPr>
            <b/>
            <sz val="10"/>
            <color indexed="81"/>
            <rFont val="Tahoma"/>
            <family val="2"/>
          </rPr>
          <t>krondeau:</t>
        </r>
        <r>
          <rPr>
            <sz val="10"/>
            <color indexed="81"/>
            <rFont val="Tahoma"/>
            <family val="2"/>
          </rPr>
          <t xml:space="preserve">
Do in state resources exist?</t>
        </r>
      </text>
    </comment>
    <comment ref="O2" authorId="0">
      <text>
        <r>
          <rPr>
            <b/>
            <sz val="10"/>
            <color indexed="81"/>
            <rFont val="Tahoma"/>
            <family val="2"/>
          </rPr>
          <t>krondeau:</t>
        </r>
        <r>
          <rPr>
            <sz val="10"/>
            <color indexed="81"/>
            <rFont val="Tahoma"/>
            <family val="2"/>
          </rPr>
          <t xml:space="preserve">
List the person's name and affiliation. For example: John Smith; State University</t>
        </r>
      </text>
    </comment>
    <comment ref="P2" authorId="0">
      <text>
        <r>
          <rPr>
            <b/>
            <sz val="10"/>
            <color indexed="81"/>
            <rFont val="Tahoma"/>
            <family val="2"/>
          </rPr>
          <t>krondeau:</t>
        </r>
        <r>
          <rPr>
            <sz val="10"/>
            <color indexed="81"/>
            <rFont val="Tahoma"/>
            <family val="2"/>
          </rPr>
          <t xml:space="preserve">
Answer yes only if assistance needed is other than final confirmation</t>
        </r>
      </text>
    </comment>
    <comment ref="Q2" authorId="0">
      <text>
        <r>
          <rPr>
            <b/>
            <sz val="10"/>
            <color indexed="81"/>
            <rFont val="Tahoma"/>
            <family val="2"/>
          </rPr>
          <t>krondeau:</t>
        </r>
        <r>
          <rPr>
            <sz val="10"/>
            <color indexed="81"/>
            <rFont val="Tahoma"/>
            <family val="2"/>
          </rPr>
          <t xml:space="preserve">
Please be specific as to what type of assistance is needed. For example: assistance with screening or screening aides.</t>
        </r>
      </text>
    </comment>
    <comment ref="S2" authorId="0">
      <text>
        <r>
          <rPr>
            <b/>
            <sz val="10"/>
            <color indexed="81"/>
            <rFont val="Tahoma"/>
            <family val="2"/>
          </rPr>
          <t>krondeau:</t>
        </r>
        <r>
          <rPr>
            <sz val="10"/>
            <color indexed="81"/>
            <rFont val="Tahoma"/>
            <family val="2"/>
          </rPr>
          <t xml:space="preserve">
Although not required state cost share information is requested.</t>
        </r>
      </text>
    </comment>
  </commentList>
</comments>
</file>

<file path=xl/sharedStrings.xml><?xml version="1.0" encoding="utf-8"?>
<sst xmlns="http://schemas.openxmlformats.org/spreadsheetml/2006/main" count="167" uniqueCount="93">
  <si>
    <t>State</t>
  </si>
  <si>
    <t>State Survey Name</t>
  </si>
  <si>
    <t>Genus</t>
  </si>
  <si>
    <t>Species</t>
  </si>
  <si>
    <t>Common Name or Disease</t>
  </si>
  <si>
    <t>Trap</t>
  </si>
  <si>
    <t>Lure</t>
  </si>
  <si>
    <t>Survey Dates (Starting-Ending)</t>
  </si>
  <si>
    <t>Number of Sites</t>
  </si>
  <si>
    <t>Agrilus</t>
  </si>
  <si>
    <t>Oak Splendor Beetle</t>
  </si>
  <si>
    <t>biguttatus</t>
  </si>
  <si>
    <t>Visual</t>
  </si>
  <si>
    <t>n/a</t>
  </si>
  <si>
    <t>yes</t>
  </si>
  <si>
    <t>May 1th-Aug 30th</t>
  </si>
  <si>
    <t>Epiphyas</t>
  </si>
  <si>
    <t>postvittana</t>
  </si>
  <si>
    <t>Light Brown Apple moth</t>
  </si>
  <si>
    <t>Exotic Nematode Survey</t>
  </si>
  <si>
    <t>sp 1</t>
  </si>
  <si>
    <t>sp2</t>
  </si>
  <si>
    <t>sp3</t>
  </si>
  <si>
    <t>Jackson</t>
  </si>
  <si>
    <t>pheremone</t>
  </si>
  <si>
    <t>State Cooperator Share</t>
  </si>
  <si>
    <t>Total</t>
  </si>
  <si>
    <t>Blueberry maggot</t>
  </si>
  <si>
    <t>xx</t>
  </si>
  <si>
    <t>blueberry maggot</t>
  </si>
  <si>
    <t>Meloidogyne</t>
  </si>
  <si>
    <t>XX</t>
  </si>
  <si>
    <t>soil sample</t>
  </si>
  <si>
    <t>no</t>
  </si>
  <si>
    <t>State lab diagnostics available?</t>
  </si>
  <si>
    <t>FUNDING</t>
  </si>
  <si>
    <t>Swede midge</t>
  </si>
  <si>
    <t>Contarinia</t>
  </si>
  <si>
    <t>nasturtii</t>
  </si>
  <si>
    <t>June 1st-30th</t>
  </si>
  <si>
    <t>Sticky</t>
  </si>
  <si>
    <t>Rhagoletis</t>
  </si>
  <si>
    <t>mendax</t>
  </si>
  <si>
    <t>July 1st-31st</t>
  </si>
  <si>
    <t>June 1st-Oct 30th</t>
  </si>
  <si>
    <t>March 1st-July 31st</t>
  </si>
  <si>
    <t>Lymantria</t>
  </si>
  <si>
    <t>diapar (Asian)</t>
  </si>
  <si>
    <t>mathura</t>
  </si>
  <si>
    <t>Pink Gypsy moth</t>
  </si>
  <si>
    <t>Asian Gypsy moth</t>
  </si>
  <si>
    <t>July 1st-Aug 30th</t>
  </si>
  <si>
    <t>Total Number of Visits</t>
  </si>
  <si>
    <t>Possible Total Number of Collections</t>
  </si>
  <si>
    <t xml:space="preserve"> </t>
  </si>
  <si>
    <t>Survey Dollar Calculator Tool</t>
  </si>
  <si>
    <t>Infrastructure</t>
  </si>
  <si>
    <t>Survey Dollars</t>
  </si>
  <si>
    <t>State (25%)</t>
  </si>
  <si>
    <t>Total Survey Dollars</t>
  </si>
  <si>
    <t>State Projects $$</t>
  </si>
  <si>
    <t>Totals:</t>
  </si>
  <si>
    <t>Deficit/Surplus:</t>
  </si>
  <si>
    <t>Oak Commodity Survey</t>
  </si>
  <si>
    <t>Blueberry Maggott</t>
  </si>
  <si>
    <t>Use scroll bar at bottom right to see all columns.</t>
  </si>
  <si>
    <r>
      <t xml:space="preserve">Instructions: </t>
    </r>
    <r>
      <rPr>
        <sz val="10"/>
        <rFont val="Arial"/>
        <family val="2"/>
      </rPr>
      <t>Please fill in each column. List all target species for each survey.</t>
    </r>
  </si>
  <si>
    <t>Insert rows as necessary to list all target pests.</t>
  </si>
  <si>
    <t>columns to the right. Survey totals will auto-sum and display deficit/surplus of available funds for that category.</t>
  </si>
  <si>
    <t>Number of Traps / Visual surveys</t>
  </si>
  <si>
    <t>If yes, what type of assistance is needed?</t>
  </si>
  <si>
    <t>Is PPQ ID assistance required in addition to final confimation?</t>
  </si>
  <si>
    <t>screen</t>
  </si>
  <si>
    <t>Name(s) and affiliation of taxonomist or diagnostician</t>
  </si>
  <si>
    <t>CAPS Priority Survey / Designed or Bundled Name</t>
  </si>
  <si>
    <t>Priority Survey</t>
  </si>
  <si>
    <t>State Discretionary Surveys</t>
  </si>
  <si>
    <t>Priority (75%)</t>
  </si>
  <si>
    <t>Priority Projects $$</t>
  </si>
  <si>
    <t>Designed - Oak Commodity</t>
  </si>
  <si>
    <t>Click tabs below to provide detailed information needed for Priority and State Discretionary Surveys</t>
  </si>
  <si>
    <t>Survey Summary*</t>
  </si>
  <si>
    <t>Survey Method, Diagnostics, &amp; Assistance</t>
  </si>
  <si>
    <t>Priority Surveys</t>
  </si>
  <si>
    <t>2010 AHP Rank</t>
  </si>
  <si>
    <t>Allocation     FY10 PD $$</t>
  </si>
  <si>
    <t>FY11 Infrastructure</t>
  </si>
  <si>
    <r>
      <t>Instructions:</t>
    </r>
    <r>
      <rPr>
        <sz val="10"/>
        <rFont val="Arial"/>
      </rPr>
      <t xml:space="preserve"> Enter state name. Enter FY10 PD allocation. Enter FY11 Infrastructure total (Priority/State split will auto calculate)</t>
    </r>
  </si>
  <si>
    <t>List survey names in the Priority Survey/State Discretionary Survey columns to the left. Enter corresponding dollar amounts in the</t>
  </si>
  <si>
    <t>2011 AHP Rank</t>
  </si>
  <si>
    <t>Add Priority Survey Name and FY11 Funding Totals to cover page.</t>
  </si>
  <si>
    <t>FY11 Funding</t>
  </si>
  <si>
    <t>Add State Discretionary Survey Name and FY11 Funding Totals to cover page.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</si>
</sst>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8" formatCode="&quot;$&quot;#,##0.00"/>
  </numFmts>
  <fonts count="12">
    <font>
      <sz val="10"/>
      <name val="Arial"/>
    </font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</font>
    <font>
      <b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81"/>
      <name val="Tahoma"/>
      <charset val="1"/>
    </font>
    <font>
      <b/>
      <sz val="10"/>
      <color indexed="81"/>
      <name val="Tahoma"/>
      <charset val="1"/>
    </font>
    <font>
      <sz val="10"/>
      <color indexed="81"/>
      <name val="Tahoma"/>
      <family val="2"/>
    </font>
    <font>
      <b/>
      <sz val="10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gray0625">
        <bgColor indexed="31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Border="1"/>
    <xf numFmtId="0" fontId="2" fillId="0" borderId="0" xfId="0" applyFont="1"/>
    <xf numFmtId="0" fontId="6" fillId="0" borderId="0" xfId="0" applyFont="1"/>
    <xf numFmtId="9" fontId="0" fillId="0" borderId="0" xfId="0" applyNumberFormat="1"/>
    <xf numFmtId="0" fontId="2" fillId="0" borderId="1" xfId="0" applyFont="1" applyBorder="1"/>
    <xf numFmtId="8" fontId="0" fillId="0" borderId="2" xfId="0" applyNumberFormat="1" applyBorder="1"/>
    <xf numFmtId="8" fontId="0" fillId="0" borderId="3" xfId="0" applyNumberFormat="1" applyBorder="1"/>
    <xf numFmtId="0" fontId="0" fillId="0" borderId="4" xfId="0" applyBorder="1"/>
    <xf numFmtId="0" fontId="0" fillId="0" borderId="4" xfId="0" applyBorder="1" applyAlignment="1">
      <alignment wrapText="1"/>
    </xf>
    <xf numFmtId="0" fontId="7" fillId="0" borderId="4" xfId="0" applyFont="1" applyBorder="1"/>
    <xf numFmtId="8" fontId="0" fillId="0" borderId="4" xfId="0" applyNumberFormat="1" applyBorder="1"/>
    <xf numFmtId="8" fontId="2" fillId="0" borderId="2" xfId="0" applyNumberFormat="1" applyFont="1" applyBorder="1"/>
    <xf numFmtId="8" fontId="2" fillId="0" borderId="3" xfId="0" applyNumberFormat="1" applyFont="1" applyBorder="1"/>
    <xf numFmtId="0" fontId="0" fillId="2" borderId="5" xfId="0" applyFill="1" applyBorder="1"/>
    <xf numFmtId="0" fontId="0" fillId="3" borderId="6" xfId="0" applyFill="1" applyBorder="1"/>
    <xf numFmtId="0" fontId="0" fillId="3" borderId="4" xfId="0" applyFill="1" applyBorder="1"/>
    <xf numFmtId="0" fontId="2" fillId="4" borderId="4" xfId="0" applyFont="1" applyFill="1" applyBorder="1" applyAlignment="1">
      <alignment horizontal="center"/>
    </xf>
    <xf numFmtId="0" fontId="0" fillId="4" borderId="7" xfId="0" applyFill="1" applyBorder="1"/>
    <xf numFmtId="0" fontId="2" fillId="2" borderId="6" xfId="0" applyFont="1" applyFill="1" applyBorder="1"/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168" fontId="2" fillId="2" borderId="4" xfId="0" applyNumberFormat="1" applyFont="1" applyFill="1" applyBorder="1" applyAlignment="1">
      <alignment horizontal="center"/>
    </xf>
    <xf numFmtId="0" fontId="2" fillId="2" borderId="8" xfId="0" applyFont="1" applyFill="1" applyBorder="1" applyAlignment="1" applyProtection="1">
      <alignment horizontal="left" wrapText="1"/>
      <protection locked="0"/>
    </xf>
    <xf numFmtId="44" fontId="0" fillId="5" borderId="9" xfId="1" applyFont="1" applyFill="1" applyBorder="1" applyProtection="1">
      <protection locked="0"/>
    </xf>
    <xf numFmtId="168" fontId="0" fillId="5" borderId="9" xfId="0" applyNumberFormat="1" applyFill="1" applyBorder="1"/>
    <xf numFmtId="0" fontId="0" fillId="6" borderId="0" xfId="0" applyFill="1" applyBorder="1"/>
    <xf numFmtId="0" fontId="0" fillId="0" borderId="0" xfId="0" applyFill="1" applyBorder="1"/>
    <xf numFmtId="168" fontId="0" fillId="6" borderId="0" xfId="0" applyNumberForma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/>
    <xf numFmtId="0" fontId="0" fillId="6" borderId="0" xfId="0" applyFill="1"/>
    <xf numFmtId="0" fontId="0" fillId="7" borderId="12" xfId="0" applyFill="1" applyBorder="1"/>
    <xf numFmtId="168" fontId="0" fillId="7" borderId="12" xfId="0" applyNumberFormat="1" applyFill="1" applyBorder="1"/>
    <xf numFmtId="0" fontId="6" fillId="7" borderId="7" xfId="0" applyFont="1" applyFill="1" applyBorder="1"/>
    <xf numFmtId="168" fontId="0" fillId="7" borderId="7" xfId="0" applyNumberFormat="1" applyFill="1" applyBorder="1"/>
    <xf numFmtId="0" fontId="0" fillId="7" borderId="7" xfId="0" applyFill="1" applyBorder="1"/>
    <xf numFmtId="168" fontId="0" fillId="7" borderId="13" xfId="0" applyNumberFormat="1" applyFill="1" applyBorder="1"/>
    <xf numFmtId="0" fontId="0" fillId="7" borderId="13" xfId="0" applyFill="1" applyBorder="1"/>
    <xf numFmtId="168" fontId="0" fillId="7" borderId="14" xfId="0" applyNumberFormat="1" applyFill="1" applyBorder="1"/>
    <xf numFmtId="0" fontId="2" fillId="0" borderId="15" xfId="0" applyFont="1" applyBorder="1" applyAlignment="1">
      <alignment horizontal="right"/>
    </xf>
    <xf numFmtId="168" fontId="2" fillId="0" borderId="16" xfId="0" applyNumberFormat="1" applyFont="1" applyBorder="1"/>
    <xf numFmtId="168" fontId="2" fillId="0" borderId="5" xfId="0" applyNumberFormat="1" applyFont="1" applyBorder="1"/>
    <xf numFmtId="0" fontId="3" fillId="0" borderId="8" xfId="0" applyFont="1" applyBorder="1" applyAlignment="1">
      <alignment horizontal="right"/>
    </xf>
    <xf numFmtId="8" fontId="7" fillId="0" borderId="9" xfId="0" applyNumberFormat="1" applyFont="1" applyBorder="1"/>
    <xf numFmtId="8" fontId="7" fillId="0" borderId="13" xfId="0" applyNumberFormat="1" applyFont="1" applyBorder="1"/>
    <xf numFmtId="0" fontId="5" fillId="0" borderId="0" xfId="0" applyFont="1"/>
    <xf numFmtId="8" fontId="0" fillId="0" borderId="17" xfId="0" applyNumberFormat="1" applyBorder="1"/>
    <xf numFmtId="0" fontId="6" fillId="8" borderId="18" xfId="0" applyFont="1" applyFill="1" applyBorder="1"/>
    <xf numFmtId="0" fontId="0" fillId="8" borderId="6" xfId="0" applyFill="1" applyBorder="1"/>
    <xf numFmtId="0" fontId="0" fillId="8" borderId="8" xfId="0" applyFill="1" applyBorder="1"/>
    <xf numFmtId="168" fontId="0" fillId="8" borderId="18" xfId="0" applyNumberFormat="1" applyFill="1" applyBorder="1"/>
    <xf numFmtId="168" fontId="0" fillId="8" borderId="6" xfId="0" applyNumberFormat="1" applyFill="1" applyBorder="1"/>
    <xf numFmtId="168" fontId="0" fillId="8" borderId="8" xfId="0" applyNumberFormat="1" applyFill="1" applyBorder="1"/>
    <xf numFmtId="168" fontId="0" fillId="8" borderId="14" xfId="0" applyNumberFormat="1" applyFill="1" applyBorder="1"/>
    <xf numFmtId="0" fontId="0" fillId="0" borderId="19" xfId="0" applyBorder="1"/>
    <xf numFmtId="0" fontId="7" fillId="0" borderId="19" xfId="0" applyFont="1" applyBorder="1"/>
    <xf numFmtId="0" fontId="0" fillId="2" borderId="20" xfId="0" applyFill="1" applyBorder="1"/>
    <xf numFmtId="0" fontId="2" fillId="8" borderId="17" xfId="0" applyFont="1" applyFill="1" applyBorder="1" applyAlignment="1">
      <alignment horizontal="center" vertical="center" wrapText="1"/>
    </xf>
    <xf numFmtId="8" fontId="0" fillId="0" borderId="19" xfId="0" applyNumberFormat="1" applyBorder="1"/>
    <xf numFmtId="0" fontId="3" fillId="8" borderId="17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left"/>
    </xf>
    <xf numFmtId="0" fontId="0" fillId="2" borderId="21" xfId="0" applyFill="1" applyBorder="1" applyAlignment="1">
      <alignment wrapText="1"/>
    </xf>
    <xf numFmtId="0" fontId="0" fillId="2" borderId="21" xfId="0" applyFill="1" applyBorder="1"/>
    <xf numFmtId="0" fontId="0" fillId="2" borderId="22" xfId="0" applyFill="1" applyBorder="1"/>
    <xf numFmtId="0" fontId="0" fillId="0" borderId="19" xfId="0" applyBorder="1" applyAlignment="1">
      <alignment wrapText="1"/>
    </xf>
    <xf numFmtId="0" fontId="2" fillId="7" borderId="23" xfId="0" applyFont="1" applyFill="1" applyBorder="1" applyAlignment="1">
      <alignment horizontal="center" vertical="center" wrapText="1"/>
    </xf>
    <xf numFmtId="0" fontId="3" fillId="7" borderId="23" xfId="0" applyFont="1" applyFill="1" applyBorder="1" applyAlignment="1">
      <alignment horizontal="center" vertical="center" wrapText="1"/>
    </xf>
    <xf numFmtId="0" fontId="2" fillId="2" borderId="7" xfId="0" applyFont="1" applyFill="1" applyBorder="1"/>
    <xf numFmtId="0" fontId="2" fillId="0" borderId="24" xfId="0" applyFont="1" applyFill="1" applyBorder="1" applyAlignment="1"/>
    <xf numFmtId="0" fontId="5" fillId="2" borderId="25" xfId="0" applyFont="1" applyFill="1" applyBorder="1" applyAlignment="1">
      <alignment horizontal="left"/>
    </xf>
    <xf numFmtId="0" fontId="5" fillId="2" borderId="17" xfId="0" applyFont="1" applyFill="1" applyBorder="1" applyAlignment="1">
      <alignment horizontal="left"/>
    </xf>
    <xf numFmtId="0" fontId="0" fillId="2" borderId="24" xfId="0" applyFill="1" applyBorder="1"/>
    <xf numFmtId="0" fontId="0" fillId="2" borderId="10" xfId="0" applyFill="1" applyBorder="1"/>
    <xf numFmtId="0" fontId="0" fillId="2" borderId="11" xfId="0" applyFill="1" applyBorder="1"/>
    <xf numFmtId="0" fontId="2" fillId="0" borderId="2" xfId="0" applyFont="1" applyBorder="1"/>
    <xf numFmtId="0" fontId="2" fillId="7" borderId="26" xfId="0" applyFont="1" applyFill="1" applyBorder="1" applyAlignment="1">
      <alignment horizontal="center" vertical="center" wrapText="1"/>
    </xf>
    <xf numFmtId="168" fontId="0" fillId="5" borderId="9" xfId="0" applyNumberFormat="1" applyFill="1" applyBorder="1" applyProtection="1"/>
    <xf numFmtId="168" fontId="0" fillId="5" borderId="13" xfId="0" applyNumberFormat="1" applyFill="1" applyBorder="1" applyProtection="1"/>
    <xf numFmtId="0" fontId="5" fillId="2" borderId="15" xfId="0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24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9"/>
  <sheetViews>
    <sheetView zoomScaleNormal="100" workbookViewId="0">
      <pane xSplit="6" topLeftCell="G1" activePane="topRight" state="frozen"/>
      <selection pane="topRight" activeCell="B4" sqref="B4"/>
    </sheetView>
  </sheetViews>
  <sheetFormatPr defaultRowHeight="12.75"/>
  <cols>
    <col min="1" max="1" width="26.7109375" customWidth="1"/>
    <col min="2" max="2" width="25.7109375" customWidth="1"/>
    <col min="3" max="3" width="26" style="1" customWidth="1"/>
    <col min="4" max="4" width="20.7109375" customWidth="1"/>
    <col min="5" max="5" width="17.28515625" customWidth="1"/>
    <col min="6" max="6" width="21.28515625" customWidth="1"/>
    <col min="7" max="7" width="10.7109375" customWidth="1"/>
    <col min="8" max="8" width="18.140625" customWidth="1"/>
    <col min="10" max="10" width="13" customWidth="1"/>
    <col min="11" max="11" width="9" customWidth="1"/>
    <col min="12" max="12" width="14.42578125" customWidth="1"/>
    <col min="13" max="13" width="11.85546875" customWidth="1"/>
    <col min="14" max="14" width="12.5703125" customWidth="1"/>
    <col min="15" max="15" width="13.85546875" customWidth="1"/>
    <col min="16" max="16" width="47.42578125" customWidth="1"/>
    <col min="17" max="17" width="13.85546875" customWidth="1"/>
    <col min="18" max="18" width="11.5703125" customWidth="1"/>
  </cols>
  <sheetData>
    <row r="1" spans="1:6" ht="15.75">
      <c r="A1" s="81" t="s">
        <v>55</v>
      </c>
      <c r="B1" s="82"/>
      <c r="C1" s="82"/>
      <c r="D1" s="82"/>
      <c r="E1" s="82"/>
      <c r="F1" s="16"/>
    </row>
    <row r="2" spans="1:6">
      <c r="A2" s="17"/>
      <c r="B2" s="18"/>
      <c r="C2" s="19" t="s">
        <v>56</v>
      </c>
      <c r="D2" s="83" t="s">
        <v>57</v>
      </c>
      <c r="E2" s="83"/>
      <c r="F2" s="20"/>
    </row>
    <row r="3" spans="1:6">
      <c r="A3" s="21" t="s">
        <v>0</v>
      </c>
      <c r="B3" s="22" t="s">
        <v>85</v>
      </c>
      <c r="C3" s="23" t="s">
        <v>86</v>
      </c>
      <c r="D3" s="24" t="s">
        <v>77</v>
      </c>
      <c r="E3" s="24" t="s">
        <v>58</v>
      </c>
      <c r="F3" s="70" t="s">
        <v>59</v>
      </c>
    </row>
    <row r="4" spans="1:6" ht="25.5" customHeight="1" thickBot="1">
      <c r="A4" s="25" t="s">
        <v>31</v>
      </c>
      <c r="B4" s="26">
        <v>122000</v>
      </c>
      <c r="C4" s="27">
        <v>82000</v>
      </c>
      <c r="D4" s="79">
        <f>(B4-C4)*0.75</f>
        <v>30000</v>
      </c>
      <c r="E4" s="79">
        <f>(B4-C4)*0.25</f>
        <v>10000</v>
      </c>
      <c r="F4" s="80">
        <f>D4+E4</f>
        <v>40000</v>
      </c>
    </row>
    <row r="5" spans="1:6">
      <c r="A5" s="28"/>
      <c r="B5" s="28"/>
      <c r="C5" s="28"/>
      <c r="D5" s="28"/>
      <c r="E5" s="28"/>
      <c r="F5" s="29"/>
    </row>
    <row r="6" spans="1:6">
      <c r="A6" s="28"/>
      <c r="B6" s="28"/>
      <c r="C6" s="28"/>
      <c r="D6" s="28"/>
      <c r="E6" s="28"/>
      <c r="F6" s="29"/>
    </row>
    <row r="7" spans="1:6">
      <c r="A7" s="28"/>
      <c r="B7" s="28"/>
      <c r="C7" s="28"/>
      <c r="D7" s="28"/>
      <c r="E7" s="28"/>
      <c r="F7" s="29"/>
    </row>
    <row r="8" spans="1:6" ht="13.5" thickBot="1">
      <c r="A8" s="28"/>
      <c r="B8" s="28"/>
      <c r="C8" s="28"/>
      <c r="D8" s="28"/>
      <c r="E8" s="30"/>
    </row>
    <row r="9" spans="1:6" ht="13.5" thickBot="1">
      <c r="A9" s="31" t="s">
        <v>75</v>
      </c>
      <c r="B9" s="32" t="s">
        <v>76</v>
      </c>
      <c r="C9" s="33"/>
      <c r="D9" s="31" t="s">
        <v>78</v>
      </c>
      <c r="E9" s="32" t="s">
        <v>60</v>
      </c>
    </row>
    <row r="10" spans="1:6">
      <c r="A10" s="50" t="s">
        <v>63</v>
      </c>
      <c r="B10" s="34"/>
      <c r="C10" s="33"/>
      <c r="D10" s="53">
        <v>20000</v>
      </c>
      <c r="E10" s="35"/>
    </row>
    <row r="11" spans="1:6">
      <c r="A11" s="51" t="s">
        <v>19</v>
      </c>
      <c r="B11" s="36"/>
      <c r="C11" s="33"/>
      <c r="D11" s="54">
        <v>10000</v>
      </c>
      <c r="E11" s="37"/>
    </row>
    <row r="12" spans="1:6">
      <c r="A12" s="51"/>
      <c r="B12" s="38" t="s">
        <v>64</v>
      </c>
      <c r="C12" s="33"/>
      <c r="D12" s="54"/>
      <c r="E12" s="37">
        <v>7500</v>
      </c>
    </row>
    <row r="13" spans="1:6">
      <c r="A13" s="51"/>
      <c r="B13" s="38" t="s">
        <v>36</v>
      </c>
      <c r="C13" s="33"/>
      <c r="D13" s="54"/>
      <c r="E13" s="37">
        <v>2500</v>
      </c>
    </row>
    <row r="14" spans="1:6">
      <c r="A14" s="51"/>
      <c r="B14" s="38"/>
      <c r="C14" s="33"/>
      <c r="D14" s="54"/>
      <c r="E14" s="37"/>
    </row>
    <row r="15" spans="1:6">
      <c r="A15" s="51"/>
      <c r="B15" s="38"/>
      <c r="C15" s="33"/>
      <c r="D15" s="54"/>
      <c r="E15" s="37"/>
    </row>
    <row r="16" spans="1:6" ht="13.5" thickBot="1">
      <c r="A16" s="51"/>
      <c r="B16" s="38"/>
      <c r="C16" s="33"/>
      <c r="D16" s="55"/>
      <c r="E16" s="39"/>
    </row>
    <row r="17" spans="1:6" ht="13.5" thickBot="1">
      <c r="A17" s="52"/>
      <c r="B17" s="40"/>
      <c r="C17" s="33"/>
      <c r="D17" s="56"/>
      <c r="E17" s="41"/>
    </row>
    <row r="18" spans="1:6" ht="13.5" thickBot="1">
      <c r="C18" s="42" t="s">
        <v>61</v>
      </c>
      <c r="D18" s="43">
        <f>SUM(D10:D17)</f>
        <v>30000</v>
      </c>
      <c r="E18" s="44">
        <f>SUM(E10:E17)</f>
        <v>10000</v>
      </c>
    </row>
    <row r="19" spans="1:6" ht="13.5" thickBot="1">
      <c r="C19" s="45" t="s">
        <v>62</v>
      </c>
      <c r="D19" s="46">
        <f>D4-D18</f>
        <v>0</v>
      </c>
      <c r="E19" s="47">
        <f>E4-E18</f>
        <v>0</v>
      </c>
      <c r="F19" s="49">
        <f>E19+D19</f>
        <v>0</v>
      </c>
    </row>
    <row r="20" spans="1:6" ht="24.75" customHeight="1">
      <c r="C20"/>
    </row>
    <row r="21" spans="1:6" ht="15.75">
      <c r="A21" s="48" t="s">
        <v>87</v>
      </c>
      <c r="C21"/>
    </row>
    <row r="22" spans="1:6">
      <c r="A22" t="s">
        <v>88</v>
      </c>
      <c r="C22"/>
    </row>
    <row r="23" spans="1:6">
      <c r="A23" t="s">
        <v>68</v>
      </c>
      <c r="C23"/>
    </row>
    <row r="25" spans="1:6">
      <c r="A25" t="s">
        <v>80</v>
      </c>
    </row>
    <row r="35" spans="2:17">
      <c r="B35" s="5"/>
    </row>
    <row r="39" spans="2:17">
      <c r="Q39" s="6"/>
    </row>
  </sheetData>
  <mergeCells count="2">
    <mergeCell ref="A1:E1"/>
    <mergeCell ref="D2:E2"/>
  </mergeCells>
  <phoneticPr fontId="4" type="noConversion"/>
  <pageMargins left="0.5" right="0.5" top="1" bottom="1" header="0.5" footer="0.5"/>
  <pageSetup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3"/>
  <sheetViews>
    <sheetView view="pageBreakPreview" zoomScaleNormal="100" zoomScaleSheetLayoutView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22" sqref="E22"/>
    </sheetView>
  </sheetViews>
  <sheetFormatPr defaultRowHeight="12.75"/>
  <cols>
    <col min="2" max="2" width="28.140625" customWidth="1"/>
    <col min="3" max="3" width="13.28515625" customWidth="1"/>
    <col min="4" max="4" width="15.42578125" customWidth="1"/>
    <col min="5" max="5" width="21.140625" customWidth="1"/>
    <col min="6" max="6" width="8" customWidth="1"/>
    <col min="7" max="7" width="17.5703125" customWidth="1"/>
    <col min="11" max="11" width="15.7109375" customWidth="1"/>
    <col min="13" max="13" width="12.140625" customWidth="1"/>
    <col min="14" max="14" width="11.5703125" customWidth="1"/>
    <col min="15" max="15" width="17.5703125" customWidth="1"/>
    <col min="16" max="16" width="14.28515625" customWidth="1"/>
    <col min="17" max="17" width="11.5703125" customWidth="1"/>
    <col min="18" max="18" width="12.85546875" customWidth="1"/>
    <col min="19" max="19" width="13.5703125" customWidth="1"/>
  </cols>
  <sheetData>
    <row r="1" spans="1:20" ht="15.75" customHeight="1" thickBot="1">
      <c r="A1" s="72" t="s">
        <v>83</v>
      </c>
      <c r="B1" s="73"/>
      <c r="C1" s="75"/>
      <c r="D1" s="76"/>
      <c r="E1" s="74"/>
      <c r="F1" s="59"/>
      <c r="G1" s="84" t="s">
        <v>81</v>
      </c>
      <c r="H1" s="85"/>
      <c r="I1" s="85"/>
      <c r="J1" s="85"/>
      <c r="K1" s="86"/>
      <c r="L1" s="84" t="s">
        <v>82</v>
      </c>
      <c r="M1" s="88"/>
      <c r="N1" s="88"/>
      <c r="O1" s="88"/>
      <c r="P1" s="88"/>
      <c r="Q1" s="87"/>
      <c r="R1" s="84" t="s">
        <v>35</v>
      </c>
      <c r="S1" s="87"/>
      <c r="T1" s="71"/>
    </row>
    <row r="2" spans="1:20" s="4" customFormat="1" ht="87.75" customHeight="1" thickBot="1">
      <c r="A2" s="60" t="s">
        <v>0</v>
      </c>
      <c r="B2" s="60" t="s">
        <v>74</v>
      </c>
      <c r="C2" s="62" t="s">
        <v>2</v>
      </c>
      <c r="D2" s="62" t="s">
        <v>3</v>
      </c>
      <c r="E2" s="60" t="s">
        <v>4</v>
      </c>
      <c r="F2" s="60" t="s">
        <v>89</v>
      </c>
      <c r="G2" s="60" t="s">
        <v>7</v>
      </c>
      <c r="H2" s="60" t="s">
        <v>8</v>
      </c>
      <c r="I2" s="60" t="s">
        <v>69</v>
      </c>
      <c r="J2" s="60" t="s">
        <v>52</v>
      </c>
      <c r="K2" s="60" t="s">
        <v>53</v>
      </c>
      <c r="L2" s="60" t="s">
        <v>5</v>
      </c>
      <c r="M2" s="60" t="s">
        <v>6</v>
      </c>
      <c r="N2" s="60" t="s">
        <v>34</v>
      </c>
      <c r="O2" s="60" t="s">
        <v>73</v>
      </c>
      <c r="P2" s="60" t="s">
        <v>71</v>
      </c>
      <c r="Q2" s="60" t="s">
        <v>70</v>
      </c>
      <c r="R2" s="60" t="s">
        <v>91</v>
      </c>
      <c r="S2" s="60" t="s">
        <v>25</v>
      </c>
    </row>
    <row r="3" spans="1:20">
      <c r="A3" s="57" t="s">
        <v>31</v>
      </c>
      <c r="B3" s="57" t="s">
        <v>79</v>
      </c>
      <c r="C3" s="58" t="s">
        <v>9</v>
      </c>
      <c r="D3" s="58" t="s">
        <v>11</v>
      </c>
      <c r="E3" s="57" t="s">
        <v>10</v>
      </c>
      <c r="F3" s="57"/>
      <c r="G3" s="57" t="s">
        <v>15</v>
      </c>
      <c r="H3" s="57">
        <v>20</v>
      </c>
      <c r="I3" s="57">
        <v>100</v>
      </c>
      <c r="J3" s="57">
        <v>4</v>
      </c>
      <c r="K3" s="57">
        <f>H3*I3*J3</f>
        <v>8000</v>
      </c>
      <c r="L3" s="57" t="s">
        <v>12</v>
      </c>
      <c r="M3" s="57" t="s">
        <v>13</v>
      </c>
      <c r="N3" s="57" t="s">
        <v>14</v>
      </c>
      <c r="O3" s="57"/>
      <c r="P3" s="57" t="s">
        <v>33</v>
      </c>
      <c r="Q3" s="57"/>
      <c r="R3" s="61">
        <v>20000</v>
      </c>
      <c r="S3" s="61">
        <v>15000</v>
      </c>
    </row>
    <row r="4" spans="1:20">
      <c r="A4" s="10" t="s">
        <v>31</v>
      </c>
      <c r="B4" s="57" t="s">
        <v>79</v>
      </c>
      <c r="C4" s="12" t="s">
        <v>16</v>
      </c>
      <c r="D4" s="12" t="s">
        <v>17</v>
      </c>
      <c r="E4" s="10" t="s">
        <v>18</v>
      </c>
      <c r="F4" s="10"/>
      <c r="G4" s="10" t="s">
        <v>44</v>
      </c>
      <c r="H4" s="10">
        <v>20</v>
      </c>
      <c r="I4" s="10">
        <v>100</v>
      </c>
      <c r="J4" s="10">
        <v>10</v>
      </c>
      <c r="K4" s="10">
        <f>H4*I4*J4</f>
        <v>20000</v>
      </c>
      <c r="L4" s="10" t="s">
        <v>23</v>
      </c>
      <c r="M4" s="10" t="s">
        <v>24</v>
      </c>
      <c r="N4" s="10" t="s">
        <v>14</v>
      </c>
      <c r="O4" s="10"/>
      <c r="P4" s="10" t="s">
        <v>33</v>
      </c>
      <c r="Q4" s="10"/>
      <c r="R4" s="13"/>
      <c r="S4" s="13"/>
    </row>
    <row r="5" spans="1:20">
      <c r="A5" s="10" t="s">
        <v>31</v>
      </c>
      <c r="B5" s="57" t="s">
        <v>79</v>
      </c>
      <c r="C5" s="12" t="s">
        <v>46</v>
      </c>
      <c r="D5" s="12" t="s">
        <v>47</v>
      </c>
      <c r="E5" s="10" t="s">
        <v>50</v>
      </c>
      <c r="F5" s="10"/>
      <c r="G5" s="10" t="s">
        <v>51</v>
      </c>
      <c r="H5" s="10">
        <v>20</v>
      </c>
      <c r="I5" s="10">
        <v>200</v>
      </c>
      <c r="J5" s="10">
        <v>3</v>
      </c>
      <c r="K5" s="10">
        <f>H5*I5*J5</f>
        <v>12000</v>
      </c>
      <c r="L5" s="10"/>
      <c r="M5" s="10"/>
      <c r="N5" s="10"/>
      <c r="O5" s="10"/>
      <c r="P5" s="10"/>
      <c r="Q5" s="10"/>
      <c r="R5" s="13"/>
      <c r="S5" s="13"/>
    </row>
    <row r="6" spans="1:20">
      <c r="A6" s="10" t="s">
        <v>31</v>
      </c>
      <c r="B6" s="57" t="s">
        <v>79</v>
      </c>
      <c r="C6" s="12" t="s">
        <v>46</v>
      </c>
      <c r="D6" s="12" t="s">
        <v>48</v>
      </c>
      <c r="E6" s="10" t="s">
        <v>49</v>
      </c>
      <c r="F6" s="10"/>
      <c r="G6" s="10" t="s">
        <v>51</v>
      </c>
      <c r="H6" s="10">
        <v>20</v>
      </c>
      <c r="I6" s="10">
        <v>200</v>
      </c>
      <c r="J6" s="10">
        <v>3</v>
      </c>
      <c r="K6" s="10">
        <f>H6*I6*J6</f>
        <v>12000</v>
      </c>
      <c r="L6" s="10"/>
      <c r="M6" s="10"/>
      <c r="N6" s="10"/>
      <c r="O6" s="10"/>
      <c r="P6" s="10"/>
      <c r="Q6" s="10"/>
      <c r="R6" s="13"/>
      <c r="S6" s="13"/>
    </row>
    <row r="7" spans="1:20" ht="25.5" customHeight="1">
      <c r="A7" s="10" t="s">
        <v>31</v>
      </c>
      <c r="B7" s="11" t="s">
        <v>19</v>
      </c>
      <c r="C7" s="12" t="s">
        <v>30</v>
      </c>
      <c r="D7" s="10" t="s">
        <v>20</v>
      </c>
      <c r="E7" s="10" t="s">
        <v>13</v>
      </c>
      <c r="F7" s="10"/>
      <c r="G7" s="10" t="s">
        <v>43</v>
      </c>
      <c r="H7" s="10">
        <v>50</v>
      </c>
      <c r="I7" s="10">
        <v>10</v>
      </c>
      <c r="J7" s="10">
        <v>1</v>
      </c>
      <c r="K7" s="10">
        <f>H7*I7*J7</f>
        <v>500</v>
      </c>
      <c r="L7" s="10" t="s">
        <v>32</v>
      </c>
      <c r="M7" s="10" t="s">
        <v>13</v>
      </c>
      <c r="N7" s="10" t="s">
        <v>33</v>
      </c>
      <c r="O7" s="10"/>
      <c r="P7" s="10" t="s">
        <v>14</v>
      </c>
      <c r="Q7" s="10" t="s">
        <v>72</v>
      </c>
      <c r="R7" s="13">
        <v>10000</v>
      </c>
      <c r="S7" s="13">
        <v>7500</v>
      </c>
    </row>
    <row r="8" spans="1:20" ht="25.5" customHeight="1">
      <c r="A8" s="10" t="s">
        <v>31</v>
      </c>
      <c r="B8" s="11" t="s">
        <v>19</v>
      </c>
      <c r="C8" s="12" t="s">
        <v>30</v>
      </c>
      <c r="D8" s="10" t="s">
        <v>21</v>
      </c>
      <c r="E8" s="10" t="s">
        <v>13</v>
      </c>
      <c r="F8" s="10"/>
      <c r="G8" s="10" t="s">
        <v>43</v>
      </c>
      <c r="H8" s="10"/>
      <c r="I8" s="10"/>
      <c r="J8" s="10"/>
      <c r="K8" s="10" t="s">
        <v>54</v>
      </c>
      <c r="L8" s="10" t="s">
        <v>32</v>
      </c>
      <c r="M8" s="10" t="s">
        <v>13</v>
      </c>
      <c r="N8" s="10" t="s">
        <v>33</v>
      </c>
      <c r="O8" s="10"/>
      <c r="P8" s="10" t="s">
        <v>14</v>
      </c>
      <c r="Q8" s="10" t="s">
        <v>72</v>
      </c>
      <c r="R8" s="13"/>
      <c r="S8" s="13"/>
    </row>
    <row r="9" spans="1:20" ht="25.5" customHeight="1">
      <c r="A9" s="10" t="s">
        <v>31</v>
      </c>
      <c r="B9" s="11" t="s">
        <v>19</v>
      </c>
      <c r="C9" s="12" t="s">
        <v>30</v>
      </c>
      <c r="D9" s="10" t="s">
        <v>22</v>
      </c>
      <c r="E9" s="10" t="s">
        <v>13</v>
      </c>
      <c r="F9" s="10"/>
      <c r="G9" s="10" t="s">
        <v>43</v>
      </c>
      <c r="H9" s="10"/>
      <c r="I9" s="10"/>
      <c r="J9" s="10"/>
      <c r="K9" s="10" t="s">
        <v>54</v>
      </c>
      <c r="L9" s="10" t="s">
        <v>32</v>
      </c>
      <c r="M9" s="10" t="s">
        <v>13</v>
      </c>
      <c r="N9" s="10" t="s">
        <v>33</v>
      </c>
      <c r="O9" s="10"/>
      <c r="P9" s="10" t="s">
        <v>14</v>
      </c>
      <c r="Q9" s="10" t="s">
        <v>72</v>
      </c>
      <c r="R9" s="13"/>
      <c r="S9" s="13"/>
    </row>
    <row r="10" spans="1:20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Q10" s="10"/>
      <c r="R10" s="13"/>
      <c r="S10" s="13"/>
    </row>
    <row r="11" spans="1:20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3"/>
      <c r="R11" s="13"/>
    </row>
    <row r="12" spans="1:20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3"/>
      <c r="R12" s="13"/>
    </row>
    <row r="13" spans="1:20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3"/>
      <c r="R13" s="13"/>
    </row>
    <row r="14" spans="1:20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3"/>
      <c r="R14" s="13"/>
    </row>
    <row r="15" spans="1:20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3"/>
      <c r="R15" s="13"/>
    </row>
    <row r="16" spans="1:20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3"/>
      <c r="R16" s="13"/>
    </row>
    <row r="17" spans="1:18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3"/>
      <c r="R17" s="13"/>
    </row>
    <row r="18" spans="1:18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3"/>
      <c r="R18" s="13"/>
    </row>
    <row r="19" spans="1:18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3"/>
      <c r="R19" s="13"/>
    </row>
    <row r="20" spans="1:18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3"/>
      <c r="R20" s="13"/>
    </row>
    <row r="21" spans="1:18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3"/>
      <c r="R21" s="13"/>
    </row>
    <row r="22" spans="1:18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3"/>
      <c r="R22" s="13"/>
    </row>
    <row r="23" spans="1:18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3"/>
      <c r="R23" s="13"/>
    </row>
    <row r="24" spans="1:18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3"/>
      <c r="R24" s="13"/>
    </row>
    <row r="25" spans="1:18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3"/>
      <c r="R25" s="13"/>
    </row>
    <row r="26" spans="1:18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3"/>
      <c r="R26" s="13"/>
    </row>
    <row r="27" spans="1:18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3"/>
      <c r="R27" s="13"/>
    </row>
    <row r="28" spans="1:18" ht="13.5" thickBot="1">
      <c r="I28" s="2"/>
      <c r="J28" s="2"/>
      <c r="K28" s="2"/>
      <c r="L28" s="2"/>
      <c r="P28" s="7" t="s">
        <v>26</v>
      </c>
      <c r="Q28" s="8">
        <f>SUM(Q3:Q27)</f>
        <v>0</v>
      </c>
      <c r="R28" s="9">
        <f>SUM(R3:R27)</f>
        <v>30000</v>
      </c>
    </row>
    <row r="30" spans="1:18">
      <c r="A30" s="4" t="s">
        <v>66</v>
      </c>
    </row>
    <row r="31" spans="1:18">
      <c r="A31" s="5" t="s">
        <v>65</v>
      </c>
    </row>
    <row r="32" spans="1:18">
      <c r="A32" s="5" t="s">
        <v>67</v>
      </c>
    </row>
    <row r="33" spans="1:1">
      <c r="A33" s="5" t="s">
        <v>90</v>
      </c>
    </row>
  </sheetData>
  <mergeCells count="3">
    <mergeCell ref="G1:K1"/>
    <mergeCell ref="R1:S1"/>
    <mergeCell ref="L1:Q1"/>
  </mergeCells>
  <phoneticPr fontId="4" type="noConversion"/>
  <pageMargins left="0.75" right="0.75" top="1" bottom="1" header="0.5" footer="0.5"/>
  <pageSetup scale="9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S34"/>
  <sheetViews>
    <sheetView tabSelected="1" zoomScaleNormal="100" workbookViewId="0">
      <pane xSplit="4" ySplit="2" topLeftCell="E3" activePane="bottomRight" state="frozen"/>
      <selection pane="topRight" activeCell="D1" sqref="D1"/>
      <selection pane="bottomLeft" activeCell="A3" sqref="A3"/>
      <selection pane="bottomRight" activeCell="A33" sqref="A33"/>
    </sheetView>
  </sheetViews>
  <sheetFormatPr defaultRowHeight="12.75"/>
  <cols>
    <col min="2" max="2" width="28.140625" customWidth="1"/>
    <col min="3" max="3" width="13.28515625" customWidth="1"/>
    <col min="4" max="4" width="15.42578125" customWidth="1"/>
    <col min="5" max="5" width="21.140625" customWidth="1"/>
    <col min="6" max="6" width="8" customWidth="1"/>
    <col min="7" max="7" width="17.5703125" customWidth="1"/>
    <col min="11" max="11" width="15.7109375" customWidth="1"/>
    <col min="13" max="13" width="12.140625" customWidth="1"/>
    <col min="14" max="14" width="11.42578125" customWidth="1"/>
    <col min="15" max="15" width="17.5703125" customWidth="1"/>
    <col min="16" max="16" width="14.28515625" customWidth="1"/>
    <col min="17" max="17" width="11.5703125" customWidth="1"/>
    <col min="18" max="18" width="12.85546875" customWidth="1"/>
    <col min="19" max="19" width="13.5703125" customWidth="1"/>
  </cols>
  <sheetData>
    <row r="1" spans="1:19" ht="16.5" thickBot="1">
      <c r="A1" s="63" t="s">
        <v>76</v>
      </c>
      <c r="B1" s="64"/>
      <c r="C1" s="65"/>
      <c r="D1" s="65"/>
      <c r="E1" s="66"/>
      <c r="F1" s="59"/>
      <c r="G1" s="89" t="s">
        <v>81</v>
      </c>
      <c r="H1" s="91"/>
      <c r="I1" s="91"/>
      <c r="J1" s="91"/>
      <c r="K1" s="92"/>
      <c r="L1" s="84" t="s">
        <v>82</v>
      </c>
      <c r="M1" s="88"/>
      <c r="N1" s="88"/>
      <c r="O1" s="88"/>
      <c r="P1" s="88"/>
      <c r="Q1" s="87"/>
      <c r="R1" s="89" t="s">
        <v>35</v>
      </c>
      <c r="S1" s="90"/>
    </row>
    <row r="2" spans="1:19" s="4" customFormat="1" ht="87.75" customHeight="1" thickTop="1" thickBot="1">
      <c r="A2" s="68" t="s">
        <v>0</v>
      </c>
      <c r="B2" s="68" t="s">
        <v>1</v>
      </c>
      <c r="C2" s="69" t="s">
        <v>2</v>
      </c>
      <c r="D2" s="69" t="s">
        <v>3</v>
      </c>
      <c r="E2" s="68" t="s">
        <v>4</v>
      </c>
      <c r="F2" s="68" t="s">
        <v>84</v>
      </c>
      <c r="G2" s="68" t="s">
        <v>7</v>
      </c>
      <c r="H2" s="68" t="s">
        <v>8</v>
      </c>
      <c r="I2" s="68" t="s">
        <v>69</v>
      </c>
      <c r="J2" s="68" t="s">
        <v>52</v>
      </c>
      <c r="K2" s="68" t="s">
        <v>53</v>
      </c>
      <c r="L2" s="78" t="s">
        <v>5</v>
      </c>
      <c r="M2" s="78" t="s">
        <v>6</v>
      </c>
      <c r="N2" s="78" t="s">
        <v>34</v>
      </c>
      <c r="O2" s="78" t="s">
        <v>73</v>
      </c>
      <c r="P2" s="78" t="s">
        <v>71</v>
      </c>
      <c r="Q2" s="78" t="s">
        <v>70</v>
      </c>
      <c r="R2" s="68" t="s">
        <v>91</v>
      </c>
      <c r="S2" s="68" t="s">
        <v>25</v>
      </c>
    </row>
    <row r="3" spans="1:19" ht="13.5" thickTop="1">
      <c r="A3" s="57" t="s">
        <v>31</v>
      </c>
      <c r="B3" s="67" t="s">
        <v>27</v>
      </c>
      <c r="C3" s="58" t="s">
        <v>41</v>
      </c>
      <c r="D3" s="58" t="s">
        <v>42</v>
      </c>
      <c r="E3" s="57" t="s">
        <v>29</v>
      </c>
      <c r="F3" s="57"/>
      <c r="G3" s="57" t="s">
        <v>45</v>
      </c>
      <c r="H3" s="57">
        <v>50</v>
      </c>
      <c r="I3" s="57">
        <v>100</v>
      </c>
      <c r="J3" s="57">
        <v>3</v>
      </c>
      <c r="K3" s="57">
        <f>H3*I3*J3</f>
        <v>15000</v>
      </c>
      <c r="L3" s="57" t="s">
        <v>28</v>
      </c>
      <c r="M3" s="57" t="s">
        <v>24</v>
      </c>
      <c r="N3" s="57" t="s">
        <v>14</v>
      </c>
      <c r="O3" s="57"/>
      <c r="P3" s="57" t="s">
        <v>33</v>
      </c>
      <c r="Q3" s="57"/>
      <c r="R3" s="61">
        <v>7500</v>
      </c>
      <c r="S3" s="61">
        <v>1250</v>
      </c>
    </row>
    <row r="4" spans="1:19">
      <c r="A4" s="10" t="s">
        <v>31</v>
      </c>
      <c r="B4" s="11" t="s">
        <v>36</v>
      </c>
      <c r="C4" s="12" t="s">
        <v>37</v>
      </c>
      <c r="D4" s="12" t="s">
        <v>38</v>
      </c>
      <c r="E4" s="10" t="s">
        <v>36</v>
      </c>
      <c r="F4" s="10"/>
      <c r="G4" s="10" t="s">
        <v>39</v>
      </c>
      <c r="H4" s="10">
        <v>5</v>
      </c>
      <c r="I4" s="10">
        <v>10</v>
      </c>
      <c r="J4" s="10">
        <v>2</v>
      </c>
      <c r="K4" s="10">
        <f>H4*I4*J4</f>
        <v>100</v>
      </c>
      <c r="L4" s="10" t="s">
        <v>40</v>
      </c>
      <c r="M4" s="10" t="s">
        <v>24</v>
      </c>
      <c r="N4" s="10" t="s">
        <v>14</v>
      </c>
      <c r="O4" s="10"/>
      <c r="P4" s="10" t="s">
        <v>33</v>
      </c>
      <c r="Q4" s="10"/>
      <c r="R4" s="13">
        <v>2500</v>
      </c>
      <c r="S4" s="13">
        <v>2500</v>
      </c>
    </row>
    <row r="5" spans="1:19">
      <c r="A5" s="10"/>
      <c r="B5" s="1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3"/>
      <c r="S5" s="13"/>
    </row>
    <row r="6" spans="1:19">
      <c r="A6" s="10"/>
      <c r="B6" s="11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3"/>
      <c r="S6" s="13"/>
    </row>
    <row r="7" spans="1:19">
      <c r="A7" s="10"/>
      <c r="B7" s="11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3"/>
      <c r="S7" s="13"/>
    </row>
    <row r="8" spans="1:19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3"/>
      <c r="S8" s="13"/>
    </row>
    <row r="9" spans="1:19">
      <c r="A9" s="10"/>
      <c r="B9" s="11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3"/>
      <c r="S9" s="13"/>
    </row>
    <row r="10" spans="1:19">
      <c r="A10" s="10"/>
      <c r="B10" s="11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3"/>
      <c r="S10" s="13"/>
    </row>
    <row r="11" spans="1:19">
      <c r="A11" s="10"/>
      <c r="B11" s="11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3"/>
      <c r="S11" s="13"/>
    </row>
    <row r="12" spans="1:19">
      <c r="A12" s="10"/>
      <c r="B12" s="11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3"/>
      <c r="S12" s="13"/>
    </row>
    <row r="13" spans="1:19">
      <c r="A13" s="10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3"/>
      <c r="S13" s="13"/>
    </row>
    <row r="14" spans="1:19">
      <c r="A14" s="10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3"/>
      <c r="S14" s="13"/>
    </row>
    <row r="15" spans="1:19">
      <c r="A15" s="10"/>
      <c r="B15" s="1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3"/>
      <c r="S15" s="13"/>
    </row>
    <row r="16" spans="1:19">
      <c r="A16" s="10"/>
      <c r="B16" s="1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3"/>
      <c r="S16" s="13"/>
    </row>
    <row r="17" spans="1:19">
      <c r="A17" s="10"/>
      <c r="B17" s="11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3"/>
      <c r="S17" s="13"/>
    </row>
    <row r="18" spans="1:19">
      <c r="A18" s="10"/>
      <c r="B18" s="11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3"/>
      <c r="S18" s="13"/>
    </row>
    <row r="19" spans="1:19">
      <c r="A19" s="10"/>
      <c r="B19" s="11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3"/>
      <c r="S19" s="13"/>
    </row>
    <row r="20" spans="1:19">
      <c r="A20" s="10"/>
      <c r="B20" s="11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3"/>
      <c r="S20" s="13"/>
    </row>
    <row r="21" spans="1:19">
      <c r="A21" s="10"/>
      <c r="B21" s="11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3"/>
      <c r="S21" s="13"/>
    </row>
    <row r="22" spans="1:19">
      <c r="A22" s="10"/>
      <c r="B22" s="1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3"/>
      <c r="S22" s="13"/>
    </row>
    <row r="23" spans="1:19">
      <c r="A23" s="10"/>
      <c r="B23" s="1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3"/>
      <c r="S23" s="13"/>
    </row>
    <row r="24" spans="1:19">
      <c r="A24" s="10"/>
      <c r="B24" s="1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3"/>
      <c r="S24" s="13"/>
    </row>
    <row r="25" spans="1:19">
      <c r="A25" s="10"/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3"/>
      <c r="S25" s="13"/>
    </row>
    <row r="26" spans="1:19">
      <c r="A26" s="10"/>
      <c r="B26" s="1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3"/>
      <c r="S26" s="13"/>
    </row>
    <row r="27" spans="1:19">
      <c r="A27" s="10"/>
      <c r="B27" s="1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3"/>
      <c r="S27" s="13"/>
    </row>
    <row r="28" spans="1:19" ht="13.5" thickBot="1">
      <c r="B28" s="1"/>
      <c r="I28" s="2"/>
      <c r="J28" s="2"/>
      <c r="K28" s="3"/>
      <c r="P28" s="7" t="s">
        <v>26</v>
      </c>
      <c r="Q28" s="77"/>
      <c r="R28" s="14">
        <f>SUM(R3:R27)</f>
        <v>10000</v>
      </c>
      <c r="S28" s="15">
        <f>SUM(S3:S27)</f>
        <v>3750</v>
      </c>
    </row>
    <row r="30" spans="1:19">
      <c r="A30" s="4" t="s">
        <v>66</v>
      </c>
    </row>
    <row r="31" spans="1:19">
      <c r="A31" s="5" t="s">
        <v>65</v>
      </c>
    </row>
    <row r="32" spans="1:19">
      <c r="A32" s="5" t="s">
        <v>67</v>
      </c>
    </row>
    <row r="33" spans="1:1">
      <c r="A33" s="5" t="s">
        <v>92</v>
      </c>
    </row>
    <row r="34" spans="1:1">
      <c r="A34" s="5"/>
    </row>
  </sheetData>
  <mergeCells count="3">
    <mergeCell ref="R1:S1"/>
    <mergeCell ref="G1:K1"/>
    <mergeCell ref="L1:Q1"/>
  </mergeCells>
  <phoneticPr fontId="4" type="noConversion"/>
  <pageMargins left="0.75" right="0.75" top="1" bottom="1" header="0.5" footer="0.5"/>
  <pageSetup scale="90" orientation="landscape" r:id="rId1"/>
  <headerFooter alignWithMargins="0"/>
  <colBreaks count="1" manualBreakCount="1">
    <brk id="9" max="1048575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59656583397C48BF8FD5B2BF5B049E" ma:contentTypeVersion="2" ma:contentTypeDescription="Create a new document." ma:contentTypeScope="" ma:versionID="71c20d36c685704dcb7a3df384c05f9d">
  <xsd:schema xmlns:xsd="http://www.w3.org/2001/XMLSchema" xmlns:p="http://schemas.microsoft.com/office/2006/metadata/properties" xmlns:ns2="1be78c08-15eb-4576-9980-456a1a248e47" xmlns:ns3="http://schemas.microsoft.com/sharepoint/v3/fields" targetNamespace="http://schemas.microsoft.com/office/2006/metadata/properties" ma:root="true" ma:fieldsID="269a74a888a849c791c466000dea2d33" ns2:_="" ns3:_="">
    <xsd:import namespace="1be78c08-15eb-4576-9980-456a1a248e47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_Version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1be78c08-15eb-4576-9980-456a1a248e47" elementFormDefault="qualified">
    <xsd:import namespace="http://schemas.microsoft.com/office/2006/documentManagement/types"/>
    <xsd:element name="Comments" ma:index="8" nillable="true" ma:displayName="Comments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dms="http://schemas.microsoft.com/office/2006/documentManagement/types" targetNamespace="http://schemas.microsoft.com/sharepoint/v3/fields" elementFormDefault="qualified">
    <xsd:import namespace="http://schemas.microsoft.com/office/2006/documentManagement/types"/>
    <xsd:element name="_Version" ma:index="9" nillable="true" ma:displayName="Version" ma:internalName="_Vers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_Version xmlns="http://schemas.microsoft.com/sharepoint/v3/fields" xsi:nil="true"/>
    <Comments xmlns="1be78c08-15eb-4576-9980-456a1a248e47" xsi:nil="true"/>
  </documentManagement>
</p:properties>
</file>

<file path=customXml/itemProps1.xml><?xml version="1.0" encoding="utf-8"?>
<ds:datastoreItem xmlns:ds="http://schemas.openxmlformats.org/officeDocument/2006/customXml" ds:itemID="{C4DCEC43-1122-4DBD-BCA9-9407AD0DA8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e78c08-15eb-4576-9980-456a1a248e47"/>
    <ds:schemaRef ds:uri="http://schemas.microsoft.com/sharepoint/v3/field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923AF49-43B7-4291-AB8E-E77DFF171CDB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42EBF55-F924-423E-AE43-A1F7EC405E1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33B4219-27CC-485D-A641-41679FCF45ED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FY11 Summary of Survey Totals</vt:lpstr>
      <vt:lpstr>Priority Surveys</vt:lpstr>
      <vt:lpstr>State Discretionary Surveys</vt:lpstr>
      <vt:lpstr>'FY11 Summary of Survey Totals'!Print_Area</vt:lpstr>
      <vt:lpstr>'Priority Surveys'!Print_Area</vt:lpstr>
    </vt:vector>
  </TitlesOfParts>
  <Company>USDA APHIS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JBowers</dc:creator>
  <cp:lastModifiedBy>schechte</cp:lastModifiedBy>
  <cp:lastPrinted>2010-01-21T22:17:46Z</cp:lastPrinted>
  <dcterms:created xsi:type="dcterms:W3CDTF">2008-04-16T18:12:27Z</dcterms:created>
  <dcterms:modified xsi:type="dcterms:W3CDTF">2010-05-06T16:23:22Z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